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220.123\01_toyohashi\45_産業部\70_農業支援課\課内\010-030 農業人材力強化総合支援事業\R8\00.要望調査\R9事業実施\ホームページ\04.新規就農者チャレンジ事業費補助金\様式\"/>
    </mc:Choice>
  </mc:AlternateContent>
  <xr:revisionPtr revIDLastSave="0" documentId="13_ncr:1_{095D28A5-35BB-44B1-9BB5-964814351189}" xr6:coauthVersionLast="47" xr6:coauthVersionMax="47" xr10:uidLastSave="{00000000-0000-0000-0000-000000000000}"/>
  <bookViews>
    <workbookView xWindow="377" yWindow="377" windowWidth="10667" windowHeight="11110" tabRatio="876" xr2:uid="{00000000-000D-0000-FFFF-FFFF00000000}"/>
  </bookViews>
  <sheets>
    <sheet name="提出物　適正規模算出" sheetId="33" r:id="rId1"/>
    <sheet name="原本　適正規模算出" sheetId="27" state="hidden" r:id="rId2"/>
    <sheet name="既存機械" sheetId="29" state="hidden" r:id="rId3"/>
    <sheet name="適正規模算出例" sheetId="22" state="hidden" r:id="rId4"/>
  </sheets>
  <definedNames>
    <definedName name="_xlnm.Print_Area" localSheetId="0">'提出物　適正規模算出'!$A$1:$F$19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3" l="1"/>
  <c r="D15" i="33"/>
  <c r="D17" i="33" s="1"/>
  <c r="D9" i="33"/>
  <c r="D10" i="33" s="1"/>
  <c r="D11" i="33" s="1"/>
  <c r="D21" i="22"/>
  <c r="D20" i="22"/>
  <c r="D17" i="22"/>
  <c r="D15" i="22"/>
  <c r="D11" i="22"/>
  <c r="D10" i="22"/>
  <c r="D21" i="27"/>
  <c r="D20" i="27"/>
  <c r="D17" i="27"/>
  <c r="D15" i="27"/>
  <c r="D11" i="27"/>
  <c r="D10" i="27"/>
  <c r="D18" i="33" l="1"/>
</calcChain>
</file>

<file path=xl/sharedStrings.xml><?xml version="1.0" encoding="utf-8"?>
<sst xmlns="http://schemas.openxmlformats.org/spreadsheetml/2006/main" count="165" uniqueCount="87">
  <si>
    <t>農業機械（作業機）適正規模算出表【参考】</t>
    <rPh sb="0" eb="2">
      <t>ノウギョウ</t>
    </rPh>
    <rPh sb="2" eb="4">
      <t>キカイ</t>
    </rPh>
    <rPh sb="5" eb="8">
      <t>サギョウキ</t>
    </rPh>
    <rPh sb="9" eb="11">
      <t>テキセイ</t>
    </rPh>
    <rPh sb="11" eb="13">
      <t>キボ</t>
    </rPh>
    <rPh sb="13" eb="15">
      <t>サンシュツ</t>
    </rPh>
    <rPh sb="15" eb="16">
      <t>ヒョウ</t>
    </rPh>
    <rPh sb="17" eb="19">
      <t>サンコウ</t>
    </rPh>
    <phoneticPr fontId="5"/>
  </si>
  <si>
    <t>助成対象者名</t>
    <rPh sb="0" eb="2">
      <t>ジョセイ</t>
    </rPh>
    <rPh sb="2" eb="5">
      <t>タイショウシャ</t>
    </rPh>
    <rPh sb="5" eb="6">
      <t>メイ</t>
    </rPh>
    <phoneticPr fontId="5"/>
  </si>
  <si>
    <t>作業内容</t>
    <rPh sb="0" eb="2">
      <t>サギョウ</t>
    </rPh>
    <rPh sb="2" eb="4">
      <t>ナイヨウ</t>
    </rPh>
    <phoneticPr fontId="5"/>
  </si>
  <si>
    <t>項　　目</t>
    <rPh sb="0" eb="1">
      <t>コウ</t>
    </rPh>
    <rPh sb="3" eb="4">
      <t>メ</t>
    </rPh>
    <phoneticPr fontId="5"/>
  </si>
  <si>
    <t>摘　　要</t>
    <phoneticPr fontId="5"/>
  </si>
  <si>
    <t>ha/h</t>
    <phoneticPr fontId="5"/>
  </si>
  <si>
    <t>%</t>
    <phoneticPr fontId="5"/>
  </si>
  <si>
    <t>一日ほ場作業量</t>
    <rPh sb="0" eb="2">
      <t>イチニチ</t>
    </rPh>
    <rPh sb="3" eb="4">
      <t>ジョウ</t>
    </rPh>
    <rPh sb="4" eb="6">
      <t>サギョウ</t>
    </rPh>
    <rPh sb="6" eb="7">
      <t>リョウ</t>
    </rPh>
    <phoneticPr fontId="5"/>
  </si>
  <si>
    <t>実作業時間</t>
    <rPh sb="0" eb="1">
      <t>ジツ</t>
    </rPh>
    <rPh sb="1" eb="3">
      <t>サギョウ</t>
    </rPh>
    <rPh sb="3" eb="5">
      <t>ジカン</t>
    </rPh>
    <phoneticPr fontId="5"/>
  </si>
  <si>
    <t>時間</t>
    <rPh sb="0" eb="2">
      <t>ジカン</t>
    </rPh>
    <phoneticPr fontId="5"/>
  </si>
  <si>
    <t>ha/日</t>
    <rPh sb="3" eb="4">
      <t>ニチ</t>
    </rPh>
    <phoneticPr fontId="5"/>
  </si>
  <si>
    <t>作業可能日数</t>
    <rPh sb="0" eb="2">
      <t>サギョウ</t>
    </rPh>
    <rPh sb="2" eb="4">
      <t>カノウ</t>
    </rPh>
    <rPh sb="4" eb="6">
      <t>ニッスウ</t>
    </rPh>
    <phoneticPr fontId="5"/>
  </si>
  <si>
    <t>予定期間より</t>
    <rPh sb="0" eb="2">
      <t>ヨテイ</t>
    </rPh>
    <rPh sb="2" eb="4">
      <t>キカン</t>
    </rPh>
    <phoneticPr fontId="5"/>
  </si>
  <si>
    <t>日</t>
    <rPh sb="0" eb="1">
      <t>ニチ</t>
    </rPh>
    <phoneticPr fontId="5"/>
  </si>
  <si>
    <t>作業期間より</t>
    <rPh sb="0" eb="2">
      <t>サギョウ</t>
    </rPh>
    <rPh sb="2" eb="4">
      <t>キカン</t>
    </rPh>
    <phoneticPr fontId="5"/>
  </si>
  <si>
    <t>回</t>
    <rPh sb="0" eb="1">
      <t>カイ</t>
    </rPh>
    <phoneticPr fontId="5"/>
  </si>
  <si>
    <t>ha</t>
    <phoneticPr fontId="5"/>
  </si>
  <si>
    <t>作業計画</t>
    <rPh sb="0" eb="2">
      <t>サギョウ</t>
    </rPh>
    <rPh sb="2" eb="4">
      <t>ケイカク</t>
    </rPh>
    <phoneticPr fontId="5"/>
  </si>
  <si>
    <t>台</t>
    <rPh sb="0" eb="1">
      <t>ダイ</t>
    </rPh>
    <phoneticPr fontId="5"/>
  </si>
  <si>
    <t>備　　　考</t>
    <rPh sb="0" eb="1">
      <t>ソナエ</t>
    </rPh>
    <rPh sb="4" eb="5">
      <t>コウ</t>
    </rPh>
    <phoneticPr fontId="5"/>
  </si>
  <si>
    <t>形式・能力等</t>
    <rPh sb="0" eb="2">
      <t>ケイシキ</t>
    </rPh>
    <rPh sb="3" eb="5">
      <t>ノウリョク</t>
    </rPh>
    <rPh sb="5" eb="6">
      <t>トウ</t>
    </rPh>
    <phoneticPr fontId="5"/>
  </si>
  <si>
    <t>機械等名</t>
    <rPh sb="0" eb="2">
      <t>キカイ</t>
    </rPh>
    <rPh sb="2" eb="3">
      <t>ナド</t>
    </rPh>
    <rPh sb="3" eb="4">
      <t>メイ</t>
    </rPh>
    <phoneticPr fontId="5"/>
  </si>
  <si>
    <t>愛知県の天気出現率</t>
    <rPh sb="0" eb="2">
      <t>アイチ</t>
    </rPh>
    <rPh sb="2" eb="3">
      <t>ケン</t>
    </rPh>
    <rPh sb="4" eb="6">
      <t>テンキ</t>
    </rPh>
    <rPh sb="6" eb="8">
      <t>シュツゲン</t>
    </rPh>
    <rPh sb="8" eb="9">
      <t>リツ</t>
    </rPh>
    <phoneticPr fontId="1"/>
  </si>
  <si>
    <t>トラクター(ロータリー)</t>
    <phoneticPr fontId="5"/>
  </si>
  <si>
    <t>水稲作業（耕起）</t>
    <rPh sb="0" eb="2">
      <t>スイトウ</t>
    </rPh>
    <rPh sb="2" eb="4">
      <t>サギョウ</t>
    </rPh>
    <rPh sb="5" eb="7">
      <t>コウキ</t>
    </rPh>
    <phoneticPr fontId="5"/>
  </si>
  <si>
    <t>①ほ場作業量　</t>
    <rPh sb="2" eb="3">
      <t>ジョウ</t>
    </rPh>
    <rPh sb="3" eb="5">
      <t>サギョウ</t>
    </rPh>
    <rPh sb="5" eb="6">
      <t>リョウ</t>
    </rPh>
    <phoneticPr fontId="5"/>
  </si>
  <si>
    <t>②１日の作業時間</t>
    <rPh sb="2" eb="3">
      <t>ニチ</t>
    </rPh>
    <rPh sb="4" eb="6">
      <t>サギョウ</t>
    </rPh>
    <rPh sb="6" eb="8">
      <t>ジカン</t>
    </rPh>
    <phoneticPr fontId="5"/>
  </si>
  <si>
    <t>③実作業率</t>
    <rPh sb="1" eb="2">
      <t>ジツ</t>
    </rPh>
    <rPh sb="2" eb="4">
      <t>サギョウ</t>
    </rPh>
    <rPh sb="4" eb="5">
      <t>リツ</t>
    </rPh>
    <phoneticPr fontId="5"/>
  </si>
  <si>
    <t>④１日のほ場作業時間　②×③</t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</si>
  <si>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⑤１日のほ場作業量　①×④</t>
    <rPh sb="2" eb="3">
      <t>ニチ</t>
    </rPh>
    <rPh sb="5" eb="6">
      <t>ジョウ</t>
    </rPh>
    <rPh sb="6" eb="8">
      <t>サギョウ</t>
    </rPh>
    <rPh sb="8" eb="9">
      <t>リョウ</t>
    </rPh>
    <phoneticPr fontId="5"/>
  </si>
  <si>
    <t>⑥作業期間</t>
    <rPh sb="1" eb="3">
      <t>サギョウ</t>
    </rPh>
    <rPh sb="3" eb="5">
      <t>キカン</t>
    </rPh>
    <phoneticPr fontId="5"/>
  </si>
  <si>
    <t>⑦作業期間日数</t>
    <rPh sb="1" eb="3">
      <t>サギョウ</t>
    </rPh>
    <rPh sb="3" eb="5">
      <t>キカン</t>
    </rPh>
    <rPh sb="5" eb="7">
      <t>ニッスウ</t>
    </rPh>
    <phoneticPr fontId="5"/>
  </si>
  <si>
    <t>⑧晴天率</t>
    <rPh sb="1" eb="3">
      <t>セイテン</t>
    </rPh>
    <rPh sb="3" eb="4">
      <t>リツ</t>
    </rPh>
    <phoneticPr fontId="5"/>
  </si>
  <si>
    <t>⑨作業可能日数　⑦×⑧</t>
    <rPh sb="1" eb="3">
      <t>サギョウ</t>
    </rPh>
    <rPh sb="3" eb="5">
      <t>カノウ</t>
    </rPh>
    <rPh sb="5" eb="7">
      <t>ニッスウ</t>
    </rPh>
    <phoneticPr fontId="5"/>
  </si>
  <si>
    <t>⑩作業回数</t>
    <rPh sb="1" eb="3">
      <t>サギョウ</t>
    </rPh>
    <rPh sb="3" eb="5">
      <t>カイスウ</t>
    </rPh>
    <phoneticPr fontId="5"/>
  </si>
  <si>
    <t>⑪１台当たりの負担面積　⑤×⑨×⑩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</si>
  <si>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⑫受益区域の面積</t>
    <rPh sb="1" eb="3">
      <t>ジュエキ</t>
    </rPh>
    <rPh sb="3" eb="5">
      <t>クイキ</t>
    </rPh>
    <rPh sb="6" eb="8">
      <t>メンセキ</t>
    </rPh>
    <phoneticPr fontId="5"/>
  </si>
  <si>
    <t>⑬既存機械等対応面積</t>
    <rPh sb="1" eb="3">
      <t>キソン</t>
    </rPh>
    <rPh sb="3" eb="5">
      <t>キカイ</t>
    </rPh>
    <rPh sb="5" eb="6">
      <t>トウ</t>
    </rPh>
    <rPh sb="6" eb="8">
      <t>タイオウ</t>
    </rPh>
    <rPh sb="8" eb="10">
      <t>メンセキ</t>
    </rPh>
    <phoneticPr fontId="5"/>
  </si>
  <si>
    <t>⑭導入機械受益面積　⑫－⑬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</si>
  <si>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⑮必要機械台数　⑭÷⑪</t>
    <rPh sb="1" eb="3">
      <t>ヒツヨウ</t>
    </rPh>
    <rPh sb="3" eb="5">
      <t>キカイ</t>
    </rPh>
    <rPh sb="5" eb="7">
      <t>ダイスウ</t>
    </rPh>
    <phoneticPr fontId="5"/>
  </si>
  <si>
    <t>トラクター MR70QMAXUEL1・70PS
ロータリー MXR2220-4L　</t>
    <phoneticPr fontId="5"/>
  </si>
  <si>
    <t>2/21～4/15</t>
    <phoneticPr fontId="5"/>
  </si>
  <si>
    <t>下記備考参考</t>
    <rPh sb="0" eb="2">
      <t>カキ</t>
    </rPh>
    <rPh sb="2" eb="4">
      <t>ビコウ</t>
    </rPh>
    <rPh sb="4" eb="6">
      <t>サンコウ</t>
    </rPh>
    <phoneticPr fontId="5"/>
  </si>
  <si>
    <t>既存機械幅1.8⇒新機械幅2.2（1.2倍）</t>
    <rPh sb="0" eb="2">
      <t>キゾン</t>
    </rPh>
    <rPh sb="2" eb="4">
      <t>キカイ</t>
    </rPh>
    <rPh sb="4" eb="5">
      <t>ハバ</t>
    </rPh>
    <rPh sb="9" eb="10">
      <t>シン</t>
    </rPh>
    <rPh sb="10" eb="12">
      <t>キカイ</t>
    </rPh>
    <rPh sb="12" eb="13">
      <t>ハバ</t>
    </rPh>
    <rPh sb="20" eb="21">
      <t>バイ</t>
    </rPh>
    <phoneticPr fontId="1"/>
  </si>
  <si>
    <t>既存機械：トラクター（45PS）3台
　　　　　ロータリー2台
⑬説明
現状面積    86.777496ha(内人・農地プラン外13.048ha)
事業実施面積73.729496ha
既存機械1台対応面積36.864748ha 作業期間79日(2/1-4/20)
今後作業適期を踏まえた作業期間へ変更したい
　　　　　　　　　　　　　　　作業期間54日(2/21-4/15)
よって、⑬既存機械対応面積
＝36.864748ha×（54日/79日）×2台</t>
    <rPh sb="0" eb="2">
      <t>キゾン</t>
    </rPh>
    <rPh sb="2" eb="4">
      <t>キカイ</t>
    </rPh>
    <rPh sb="17" eb="18">
      <t>ダイ</t>
    </rPh>
    <rPh sb="30" eb="31">
      <t>ダイ</t>
    </rPh>
    <phoneticPr fontId="5"/>
  </si>
  <si>
    <t>①既存機械0.15（ha/h）×1.2</t>
    <rPh sb="1" eb="3">
      <t>キゾン</t>
    </rPh>
    <rPh sb="3" eb="5">
      <t>キカイ</t>
    </rPh>
    <phoneticPr fontId="1"/>
  </si>
  <si>
    <t>聞き取り 0.15ha/h 1反40ｍ</t>
    <rPh sb="0" eb="1">
      <t>キ</t>
    </rPh>
    <rPh sb="2" eb="3">
      <t>ト</t>
    </rPh>
    <rPh sb="15" eb="16">
      <t>ハン</t>
    </rPh>
    <phoneticPr fontId="1"/>
  </si>
  <si>
    <t>既存機械0.75（ha/日）×1.2倍</t>
    <rPh sb="0" eb="2">
      <t>キゾン</t>
    </rPh>
    <rPh sb="2" eb="4">
      <t>キカイ</t>
    </rPh>
    <rPh sb="12" eb="13">
      <t>ニチ</t>
    </rPh>
    <rPh sb="18" eb="19">
      <t>バイ</t>
    </rPh>
    <phoneticPr fontId="1"/>
  </si>
  <si>
    <t>作業能率24分/10a(カタログ)</t>
    <phoneticPr fontId="1"/>
  </si>
  <si>
    <t>目標年度の面積103ha－
人・農地プラン外21.27ha</t>
    <rPh sb="0" eb="2">
      <t>モクヒョウ</t>
    </rPh>
    <rPh sb="2" eb="4">
      <t>ネンド</t>
    </rPh>
    <rPh sb="5" eb="7">
      <t>メンセキ</t>
    </rPh>
    <phoneticPr fontId="5"/>
  </si>
  <si>
    <r>
      <t xml:space="preserve">④１日のほ場作業時間 </t>
    </r>
    <r>
      <rPr>
        <sz val="10"/>
        <rFont val="ＭＳ ゴシック"/>
        <family val="3"/>
        <charset val="128"/>
      </rPr>
      <t>②×③</t>
    </r>
    <rPh sb="2" eb="3">
      <t>ニチ</t>
    </rPh>
    <rPh sb="5" eb="6">
      <t>ジョウ</t>
    </rPh>
    <rPh sb="6" eb="8">
      <t>サギョウ</t>
    </rPh>
    <rPh sb="8" eb="10">
      <t>ジカン</t>
    </rPh>
    <phoneticPr fontId="5"/>
  </si>
  <si>
    <t>普通型コンバイン</t>
    <rPh sb="0" eb="3">
      <t>フツウガタ</t>
    </rPh>
    <phoneticPr fontId="1"/>
  </si>
  <si>
    <t>メーカー</t>
    <phoneticPr fontId="1"/>
  </si>
  <si>
    <t>型番</t>
    <rPh sb="0" eb="2">
      <t>カタバン</t>
    </rPh>
    <phoneticPr fontId="1"/>
  </si>
  <si>
    <t>廃棄予定の有無</t>
    <rPh sb="0" eb="2">
      <t>ハイキ</t>
    </rPh>
    <rPh sb="2" eb="4">
      <t>ヨテイ</t>
    </rPh>
    <rPh sb="5" eb="7">
      <t>ウム</t>
    </rPh>
    <phoneticPr fontId="1"/>
  </si>
  <si>
    <t>水稲収穫期間</t>
    <rPh sb="0" eb="2">
      <t>スイトウ</t>
    </rPh>
    <rPh sb="2" eb="4">
      <t>シュウカク</t>
    </rPh>
    <rPh sb="4" eb="6">
      <t>キカン</t>
    </rPh>
    <phoneticPr fontId="1"/>
  </si>
  <si>
    <t>1.17～6.17h/ha → 3.67h/ha
※カタログ値平均</t>
    <rPh sb="30" eb="31">
      <t>アタイ</t>
    </rPh>
    <rPh sb="31" eb="33">
      <t>ヘイキン</t>
    </rPh>
    <phoneticPr fontId="1"/>
  </si>
  <si>
    <t>購入経過年数</t>
    <rPh sb="0" eb="2">
      <t>コウニュウ</t>
    </rPh>
    <rPh sb="2" eb="4">
      <t>ケイカ</t>
    </rPh>
    <rPh sb="4" eb="6">
      <t>ネンスウ</t>
    </rPh>
    <phoneticPr fontId="1"/>
  </si>
  <si>
    <t>アワメーター</t>
    <phoneticPr fontId="1"/>
  </si>
  <si>
    <t>休憩1時間＋移動時間</t>
    <rPh sb="0" eb="2">
      <t>キュウケイ</t>
    </rPh>
    <rPh sb="3" eb="5">
      <t>ジカン</t>
    </rPh>
    <rPh sb="6" eb="8">
      <t>イドウ</t>
    </rPh>
    <rPh sb="8" eb="10">
      <t>ジカン</t>
    </rPh>
    <phoneticPr fontId="1"/>
  </si>
  <si>
    <t>上記の期間の日数-休日（週2の12日）</t>
    <rPh sb="0" eb="2">
      <t>ジョウキ</t>
    </rPh>
    <rPh sb="3" eb="5">
      <t>キカン</t>
    </rPh>
    <rPh sb="6" eb="8">
      <t>ニッスウ</t>
    </rPh>
    <rPh sb="9" eb="11">
      <t>キュウジツ</t>
    </rPh>
    <rPh sb="12" eb="13">
      <t>シュウ</t>
    </rPh>
    <rPh sb="17" eb="18">
      <t>ニチ</t>
    </rPh>
    <phoneticPr fontId="1"/>
  </si>
  <si>
    <t>別添参照（1991-2020平均）</t>
    <rPh sb="0" eb="2">
      <t>ベッテン</t>
    </rPh>
    <rPh sb="2" eb="4">
      <t>サンショウ</t>
    </rPh>
    <rPh sb="14" eb="16">
      <t>ヘイキン</t>
    </rPh>
    <phoneticPr fontId="1"/>
  </si>
  <si>
    <t>利用下限（ha）</t>
    <rPh sb="0" eb="2">
      <t>リヨウ</t>
    </rPh>
    <rPh sb="2" eb="4">
      <t>カゲン</t>
    </rPh>
    <phoneticPr fontId="1"/>
  </si>
  <si>
    <t>番号</t>
    <rPh sb="0" eb="2">
      <t>バンゴウ</t>
    </rPh>
    <phoneticPr fontId="1"/>
  </si>
  <si>
    <t>種類</t>
    <rPh sb="0" eb="2">
      <t>シュルイ</t>
    </rPh>
    <phoneticPr fontId="1"/>
  </si>
  <si>
    <t>馬力（PS）</t>
    <rPh sb="0" eb="2">
      <t>バリキ</t>
    </rPh>
    <phoneticPr fontId="1"/>
  </si>
  <si>
    <t>刈幅（m）</t>
    <rPh sb="0" eb="1">
      <t>カリ</t>
    </rPh>
    <rPh sb="1" eb="2">
      <t>ハバ</t>
    </rPh>
    <phoneticPr fontId="1"/>
  </si>
  <si>
    <t>水稲受託面積＋水稲利用権面積（目標年度）</t>
    <rPh sb="0" eb="2">
      <t>スイトウ</t>
    </rPh>
    <rPh sb="2" eb="4">
      <t>ジュタク</t>
    </rPh>
    <rPh sb="4" eb="6">
      <t>メンセキ</t>
    </rPh>
    <rPh sb="7" eb="9">
      <t>スイトウ</t>
    </rPh>
    <rPh sb="9" eb="12">
      <t>リヨウケン</t>
    </rPh>
    <rPh sb="12" eb="14">
      <t>メンセキ</t>
    </rPh>
    <rPh sb="15" eb="17">
      <t>モクヒョウ</t>
    </rPh>
    <rPh sb="17" eb="19">
      <t>ネンド</t>
    </rPh>
    <phoneticPr fontId="1"/>
  </si>
  <si>
    <t>既存機械</t>
    <rPh sb="0" eb="2">
      <t>キゾン</t>
    </rPh>
    <rPh sb="2" eb="4">
      <t>キカイ</t>
    </rPh>
    <phoneticPr fontId="1"/>
  </si>
  <si>
    <t>○○　普通型コンバイン　</t>
    <rPh sb="3" eb="6">
      <t>フツウガタ</t>
    </rPh>
    <phoneticPr fontId="1"/>
  </si>
  <si>
    <t>収穫（稲麦大豆）</t>
    <rPh sb="0" eb="2">
      <t>シュウカク</t>
    </rPh>
    <phoneticPr fontId="1"/>
  </si>
  <si>
    <t>目標年度経営面積
・水稲：
・受託作業：</t>
    <rPh sb="0" eb="2">
      <t>モクヒョウ</t>
    </rPh>
    <rPh sb="2" eb="4">
      <t>ネンド</t>
    </rPh>
    <rPh sb="4" eb="6">
      <t>ケイエイ</t>
    </rPh>
    <rPh sb="6" eb="8">
      <t>メンセキ</t>
    </rPh>
    <rPh sb="10" eb="12">
      <t>スイトウ</t>
    </rPh>
    <rPh sb="15" eb="17">
      <t>ジュタク</t>
    </rPh>
    <rPh sb="17" eb="19">
      <t>サギョウ</t>
    </rPh>
    <phoneticPr fontId="1"/>
  </si>
  <si>
    <t>○○　○○</t>
    <phoneticPr fontId="1"/>
  </si>
  <si>
    <t>防除</t>
    <rPh sb="0" eb="2">
      <t>ボウジョ</t>
    </rPh>
    <phoneticPr fontId="1"/>
  </si>
  <si>
    <t>休憩60分+ほ場間の移動時間計60分＝120分＝2時間
実作業率＝（7.5-2）/7.5×100=75%　</t>
    <rPh sb="0" eb="2">
      <t>キュウケイ</t>
    </rPh>
    <rPh sb="4" eb="5">
      <t>フン</t>
    </rPh>
    <rPh sb="7" eb="8">
      <t>ジョウ</t>
    </rPh>
    <rPh sb="8" eb="9">
      <t>アイダ</t>
    </rPh>
    <rPh sb="10" eb="12">
      <t>イドウ</t>
    </rPh>
    <rPh sb="12" eb="14">
      <t>ジカン</t>
    </rPh>
    <rPh sb="14" eb="15">
      <t>ケイ</t>
    </rPh>
    <rPh sb="17" eb="18">
      <t>フン</t>
    </rPh>
    <rPh sb="22" eb="23">
      <t>プン</t>
    </rPh>
    <rPh sb="25" eb="27">
      <t>ジカン</t>
    </rPh>
    <phoneticPr fontId="1"/>
  </si>
  <si>
    <t>8/1～12/31</t>
    <phoneticPr fontId="1"/>
  </si>
  <si>
    <t>上記の期間の日数153-（日のみ（22日）+盆休み3日+年末4日）</t>
    <rPh sb="0" eb="2">
      <t>ジョウキ</t>
    </rPh>
    <rPh sb="3" eb="5">
      <t>キカン</t>
    </rPh>
    <rPh sb="6" eb="8">
      <t>ニッスウ</t>
    </rPh>
    <rPh sb="13" eb="14">
      <t>ニチ</t>
    </rPh>
    <rPh sb="19" eb="20">
      <t>ニチ</t>
    </rPh>
    <rPh sb="22" eb="23">
      <t>ボン</t>
    </rPh>
    <rPh sb="23" eb="24">
      <t>ヤス</t>
    </rPh>
    <rPh sb="26" eb="27">
      <t>ニチ</t>
    </rPh>
    <rPh sb="28" eb="30">
      <t>ネンマツ</t>
    </rPh>
    <rPh sb="31" eb="32">
      <t>ニチ</t>
    </rPh>
    <phoneticPr fontId="1"/>
  </si>
  <si>
    <t>スピードスプレーヤー</t>
    <phoneticPr fontId="1"/>
  </si>
  <si>
    <t>○○株式会社　ABC-DEF　20ps　600L　</t>
    <rPh sb="2" eb="6">
      <t>カブシキガイシャ</t>
    </rPh>
    <phoneticPr fontId="1"/>
  </si>
  <si>
    <t>家族経営協定書より、午前8時～午後4時30勤務時間</t>
    <rPh sb="0" eb="7">
      <t>カゾクケイエイキョウテイショ</t>
    </rPh>
    <rPh sb="10" eb="12">
      <t>ゴゼン</t>
    </rPh>
    <rPh sb="13" eb="14">
      <t>ジ</t>
    </rPh>
    <rPh sb="15" eb="17">
      <t>ゴゴ</t>
    </rPh>
    <rPh sb="18" eb="19">
      <t>ジ</t>
    </rPh>
    <rPh sb="21" eb="23">
      <t>キンム</t>
    </rPh>
    <rPh sb="23" eb="25">
      <t>ジカン</t>
    </rPh>
    <phoneticPr fontId="1"/>
  </si>
  <si>
    <t>気象庁ホームページ
1991年1月1日から2020年12月31日までの30年間のデータを引用</t>
    <rPh sb="0" eb="3">
      <t>キショウチョウ</t>
    </rPh>
    <rPh sb="44" eb="46">
      <t>インヨウ</t>
    </rPh>
    <phoneticPr fontId="1"/>
  </si>
  <si>
    <t>作付面積5ha×作業可能日数86.8日</t>
    <rPh sb="0" eb="4">
      <t>サクツケメンセキ</t>
    </rPh>
    <rPh sb="8" eb="12">
      <t>サギョウカノウ</t>
    </rPh>
    <rPh sb="12" eb="14">
      <t>ニッスウ</t>
    </rPh>
    <rPh sb="18" eb="19">
      <t>ニチ</t>
    </rPh>
    <phoneticPr fontId="1"/>
  </si>
  <si>
    <t>※カタログより、走行速度散布時0～4km/h
散布幅9.9～15.9ｍ
圃場作業量（ha/h）＝散布幅（ｍ）10×作業速度（km/h）1km/h/10＝1</t>
    <rPh sb="36" eb="41">
      <t>ホジョウサギョウリョウ</t>
    </rPh>
    <rPh sb="48" eb="50">
      <t>サンプ</t>
    </rPh>
    <rPh sb="50" eb="51">
      <t>ハバ</t>
    </rPh>
    <rPh sb="57" eb="61">
      <t>サギョウソクド</t>
    </rPh>
    <phoneticPr fontId="1"/>
  </si>
  <si>
    <t>⑩１台当たりの負担面積　⑤×⑨</t>
    <rPh sb="2" eb="3">
      <t>ダイ</t>
    </rPh>
    <rPh sb="3" eb="4">
      <t>ア</t>
    </rPh>
    <rPh sb="7" eb="9">
      <t>フタン</t>
    </rPh>
    <rPh sb="9" eb="11">
      <t>メンセキ</t>
    </rPh>
    <phoneticPr fontId="5"/>
  </si>
  <si>
    <t>⑪導入機械受益面積　</t>
    <rPh sb="1" eb="3">
      <t>ドウニュウ</t>
    </rPh>
    <rPh sb="3" eb="5">
      <t>キカイ</t>
    </rPh>
    <rPh sb="5" eb="7">
      <t>ジュエキ</t>
    </rPh>
    <rPh sb="7" eb="9">
      <t>メンセキ</t>
    </rPh>
    <phoneticPr fontId="5"/>
  </si>
  <si>
    <t>⑫必要機械台数　⑪÷⑩</t>
    <rPh sb="1" eb="3">
      <t>ヒツヨウ</t>
    </rPh>
    <rPh sb="3" eb="5">
      <t>キカイ</t>
    </rPh>
    <rPh sb="5" eb="7">
      <t>ダイスウ</t>
    </rPh>
    <phoneticPr fontId="5"/>
  </si>
  <si>
    <t>⑧-1-2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</si>
</sst>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rgb="FF1D1B1F"/>
      <name val="Segoe UI"/>
      <family val="2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49" fontId="3" fillId="0" borderId="7" xfId="1" applyNumberFormat="1" applyFont="1" applyBorder="1" applyAlignment="1">
      <alignment vertical="center" wrapText="1"/>
    </xf>
    <xf numFmtId="49" fontId="3" fillId="0" borderId="3" xfId="1" applyNumberFormat="1" applyFont="1" applyBorder="1" applyAlignment="1">
      <alignment vertical="center" wrapText="1"/>
    </xf>
    <xf numFmtId="49" fontId="3" fillId="0" borderId="7" xfId="1" applyNumberFormat="1" applyFont="1" applyBorder="1" applyAlignment="1">
      <alignment vertical="center" wrapText="1" shrinkToFit="1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6" fillId="0" borderId="7" xfId="1" applyNumberFormat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textRotation="255"/>
    </xf>
    <xf numFmtId="0" fontId="2" fillId="0" borderId="3" xfId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2" borderId="5" xfId="1" applyFont="1" applyFill="1" applyBorder="1" applyAlignment="1">
      <alignment vertical="center"/>
    </xf>
    <xf numFmtId="49" fontId="6" fillId="0" borderId="3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49" fontId="8" fillId="0" borderId="3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 textRotation="255"/>
    </xf>
    <xf numFmtId="49" fontId="8" fillId="0" borderId="7" xfId="1" applyNumberFormat="1" applyFont="1" applyBorder="1" applyAlignment="1">
      <alignment vertical="center" wrapText="1"/>
    </xf>
    <xf numFmtId="0" fontId="10" fillId="0" borderId="3" xfId="1" applyFont="1" applyBorder="1" applyAlignment="1">
      <alignment vertical="center" textRotation="255" wrapText="1"/>
    </xf>
    <xf numFmtId="0" fontId="3" fillId="0" borderId="0" xfId="1" applyFont="1" applyAlignment="1">
      <alignment vertical="center"/>
    </xf>
    <xf numFmtId="177" fontId="2" fillId="2" borderId="5" xfId="1" applyNumberFormat="1" applyFont="1" applyFill="1" applyBorder="1" applyAlignment="1">
      <alignment vertical="center"/>
    </xf>
    <xf numFmtId="2" fontId="2" fillId="0" borderId="5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top" wrapText="1" shrinkToFit="1"/>
    </xf>
    <xf numFmtId="0" fontId="2" fillId="0" borderId="6" xfId="1" applyFont="1" applyBorder="1" applyAlignment="1">
      <alignment horizontal="left" vertical="top" wrapText="1" shrinkToFit="1"/>
    </xf>
    <xf numFmtId="0" fontId="2" fillId="0" borderId="7" xfId="1" applyFont="1" applyBorder="1" applyAlignment="1">
      <alignment horizontal="left" vertical="top" wrapText="1" shrinkToFit="1"/>
    </xf>
    <xf numFmtId="0" fontId="2" fillId="0" borderId="3" xfId="1" applyFont="1" applyBorder="1" applyAlignment="1">
      <alignment horizontal="center" vertical="center" textRotation="255"/>
    </xf>
    <xf numFmtId="0" fontId="2" fillId="0" borderId="9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1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vertical="center" wrapText="1" shrinkToFit="1"/>
    </xf>
    <xf numFmtId="0" fontId="7" fillId="0" borderId="6" xfId="1" applyFont="1" applyBorder="1" applyAlignment="1">
      <alignment vertical="center" wrapText="1" shrinkToFit="1"/>
    </xf>
    <xf numFmtId="0" fontId="7" fillId="0" borderId="7" xfId="1" applyFont="1" applyBorder="1" applyAlignment="1">
      <alignment vertical="center" wrapText="1" shrinkToFit="1"/>
    </xf>
    <xf numFmtId="0" fontId="2" fillId="0" borderId="3" xfId="1" applyFont="1" applyBorder="1" applyAlignment="1">
      <alignment vertical="center" wrapText="1"/>
    </xf>
    <xf numFmtId="0" fontId="2" fillId="0" borderId="5" xfId="1" applyFont="1" applyBorder="1" applyAlignment="1">
      <alignment vertical="top" wrapText="1" shrinkToFit="1"/>
    </xf>
    <xf numFmtId="0" fontId="2" fillId="0" borderId="6" xfId="1" applyFont="1" applyBorder="1" applyAlignment="1">
      <alignment vertical="top" wrapText="1" shrinkToFit="1"/>
    </xf>
    <xf numFmtId="0" fontId="2" fillId="0" borderId="7" xfId="1" applyFont="1" applyBorder="1" applyAlignment="1">
      <alignment vertical="top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909F-0AA4-4B93-A9CC-759ACB64CD0F}">
  <sheetPr>
    <pageSetUpPr fitToPage="1"/>
  </sheetPr>
  <dimension ref="A1:W19"/>
  <sheetViews>
    <sheetView tabSelected="1" view="pageBreakPreview" zoomScale="85" zoomScaleNormal="100" zoomScaleSheetLayoutView="85" workbookViewId="0">
      <selection activeCell="D2" sqref="D2:F2"/>
    </sheetView>
  </sheetViews>
  <sheetFormatPr defaultColWidth="9" defaultRowHeight="26.45" customHeight="1" x14ac:dyDescent="0.2"/>
  <cols>
    <col min="1" max="2" width="4.3984375" style="1" customWidth="1"/>
    <col min="3" max="3" width="31.3984375" style="1" customWidth="1"/>
    <col min="4" max="4" width="14.59765625" style="1" customWidth="1"/>
    <col min="5" max="5" width="6.8984375" style="1" customWidth="1"/>
    <col min="6" max="6" width="46.19921875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  <c r="F1" s="30" t="s">
        <v>86</v>
      </c>
    </row>
    <row r="2" spans="1:6" ht="30.05" customHeight="1" x14ac:dyDescent="0.2">
      <c r="A2" s="45" t="s">
        <v>1</v>
      </c>
      <c r="B2" s="45"/>
      <c r="C2" s="45"/>
      <c r="D2" s="45" t="s">
        <v>72</v>
      </c>
      <c r="E2" s="45"/>
      <c r="F2" s="45"/>
    </row>
    <row r="3" spans="1:6" ht="30.05" customHeight="1" x14ac:dyDescent="0.2">
      <c r="A3" s="45" t="s">
        <v>21</v>
      </c>
      <c r="B3" s="45"/>
      <c r="C3" s="45"/>
      <c r="D3" s="45" t="s">
        <v>77</v>
      </c>
      <c r="E3" s="45"/>
      <c r="F3" s="45"/>
    </row>
    <row r="4" spans="1:6" ht="30.05" customHeight="1" x14ac:dyDescent="0.2">
      <c r="A4" s="45" t="s">
        <v>20</v>
      </c>
      <c r="B4" s="45"/>
      <c r="C4" s="45"/>
      <c r="D4" s="45" t="s">
        <v>78</v>
      </c>
      <c r="E4" s="45"/>
      <c r="F4" s="45"/>
    </row>
    <row r="5" spans="1:6" ht="30.05" customHeight="1" x14ac:dyDescent="0.2">
      <c r="A5" s="45" t="s">
        <v>2</v>
      </c>
      <c r="B5" s="45"/>
      <c r="C5" s="45"/>
      <c r="D5" s="45" t="s">
        <v>73</v>
      </c>
      <c r="E5" s="45"/>
      <c r="F5" s="45"/>
    </row>
    <row r="6" spans="1:6" ht="30.05" customHeight="1" x14ac:dyDescent="0.2">
      <c r="A6" s="45"/>
      <c r="B6" s="45"/>
      <c r="C6" s="45"/>
      <c r="D6" s="52" t="s">
        <v>3</v>
      </c>
      <c r="E6" s="52"/>
      <c r="F6" s="22" t="s">
        <v>4</v>
      </c>
    </row>
    <row r="7" spans="1:6" ht="50.4" customHeight="1" x14ac:dyDescent="0.2">
      <c r="A7" s="24"/>
      <c r="B7" s="45" t="s">
        <v>25</v>
      </c>
      <c r="C7" s="45"/>
      <c r="D7" s="19">
        <v>1</v>
      </c>
      <c r="E7" s="22" t="s">
        <v>5</v>
      </c>
      <c r="F7" s="25" t="s">
        <v>82</v>
      </c>
    </row>
    <row r="8" spans="1:6" ht="30.05" customHeight="1" x14ac:dyDescent="0.2">
      <c r="A8" s="41" t="s">
        <v>7</v>
      </c>
      <c r="B8" s="49" t="s">
        <v>8</v>
      </c>
      <c r="C8" s="23" t="s">
        <v>26</v>
      </c>
      <c r="D8" s="21">
        <v>7.5</v>
      </c>
      <c r="E8" s="22" t="s">
        <v>9</v>
      </c>
      <c r="F8" s="2" t="s">
        <v>79</v>
      </c>
    </row>
    <row r="9" spans="1:6" ht="18.850000000000001" x14ac:dyDescent="0.2">
      <c r="A9" s="41"/>
      <c r="B9" s="50"/>
      <c r="C9" s="23" t="s">
        <v>27</v>
      </c>
      <c r="D9" s="29">
        <f>(D8-2)/D8*100</f>
        <v>73.333333333333329</v>
      </c>
      <c r="E9" s="22" t="s">
        <v>6</v>
      </c>
      <c r="F9" s="20" t="s">
        <v>74</v>
      </c>
    </row>
    <row r="10" spans="1:6" ht="30.05" customHeight="1" x14ac:dyDescent="0.2">
      <c r="A10" s="41"/>
      <c r="B10" s="51"/>
      <c r="C10" s="23" t="s">
        <v>50</v>
      </c>
      <c r="D10" s="11">
        <f>D8*D9/100</f>
        <v>5.5</v>
      </c>
      <c r="E10" s="22" t="s">
        <v>9</v>
      </c>
      <c r="F10" s="7"/>
    </row>
    <row r="11" spans="1:6" ht="30.05" customHeight="1" x14ac:dyDescent="0.2">
      <c r="A11" s="41"/>
      <c r="B11" s="32" t="s">
        <v>29</v>
      </c>
      <c r="C11" s="34"/>
      <c r="D11" s="11">
        <f>D7*D10</f>
        <v>5.5</v>
      </c>
      <c r="E11" s="22" t="s">
        <v>10</v>
      </c>
      <c r="F11" s="7"/>
    </row>
    <row r="12" spans="1:6" ht="30.05" customHeight="1" x14ac:dyDescent="0.2">
      <c r="A12" s="41" t="s">
        <v>11</v>
      </c>
      <c r="B12" s="42" t="s">
        <v>30</v>
      </c>
      <c r="C12" s="43"/>
      <c r="D12" s="44" t="s">
        <v>75</v>
      </c>
      <c r="E12" s="44"/>
      <c r="F12" s="3"/>
    </row>
    <row r="13" spans="1:6" ht="30.05" customHeight="1" x14ac:dyDescent="0.2">
      <c r="A13" s="41"/>
      <c r="B13" s="45" t="s">
        <v>31</v>
      </c>
      <c r="C13" s="45"/>
      <c r="D13" s="21">
        <v>124</v>
      </c>
      <c r="E13" s="22" t="s">
        <v>13</v>
      </c>
      <c r="F13" s="2" t="s">
        <v>76</v>
      </c>
    </row>
    <row r="14" spans="1:6" ht="42.65" customHeight="1" x14ac:dyDescent="0.2">
      <c r="A14" s="41"/>
      <c r="B14" s="45" t="s">
        <v>32</v>
      </c>
      <c r="C14" s="45"/>
      <c r="D14" s="21">
        <v>70</v>
      </c>
      <c r="E14" s="22" t="s">
        <v>6</v>
      </c>
      <c r="F14" s="2" t="s">
        <v>80</v>
      </c>
    </row>
    <row r="15" spans="1:6" ht="30.05" customHeight="1" x14ac:dyDescent="0.2">
      <c r="A15" s="41"/>
      <c r="B15" s="45" t="s">
        <v>33</v>
      </c>
      <c r="C15" s="45"/>
      <c r="D15" s="11">
        <f>D13*D14/100</f>
        <v>86.8</v>
      </c>
      <c r="E15" s="22" t="s">
        <v>13</v>
      </c>
      <c r="F15" s="2"/>
    </row>
    <row r="16" spans="1:6" ht="30.05" customHeight="1" x14ac:dyDescent="0.2">
      <c r="A16" s="46" t="s">
        <v>83</v>
      </c>
      <c r="B16" s="47"/>
      <c r="C16" s="48"/>
      <c r="D16" s="11">
        <f>D11*D15</f>
        <v>477.4</v>
      </c>
      <c r="E16" s="22" t="s">
        <v>16</v>
      </c>
      <c r="F16" s="2"/>
    </row>
    <row r="17" spans="1:23" ht="30.05" customHeight="1" x14ac:dyDescent="0.2">
      <c r="A17" s="26" t="s">
        <v>17</v>
      </c>
      <c r="B17" s="45" t="s">
        <v>84</v>
      </c>
      <c r="C17" s="45"/>
      <c r="D17" s="21">
        <f>5*D15</f>
        <v>434</v>
      </c>
      <c r="E17" s="22" t="s">
        <v>16</v>
      </c>
      <c r="F17" s="16" t="s">
        <v>81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ht="30.05" customHeight="1" x14ac:dyDescent="0.2">
      <c r="A18" s="32" t="s">
        <v>85</v>
      </c>
      <c r="B18" s="33"/>
      <c r="C18" s="34"/>
      <c r="D18" s="28">
        <f>D17/D16</f>
        <v>0.90909090909090917</v>
      </c>
      <c r="E18" s="22" t="s">
        <v>18</v>
      </c>
      <c r="F18" s="7"/>
      <c r="M18"/>
      <c r="O18" s="27"/>
    </row>
    <row r="19" spans="1:23" ht="101.35" customHeight="1" x14ac:dyDescent="0.2">
      <c r="A19" s="35" t="s">
        <v>19</v>
      </c>
      <c r="B19" s="36"/>
      <c r="C19" s="37"/>
      <c r="D19" s="38"/>
      <c r="E19" s="39"/>
      <c r="F19" s="40"/>
      <c r="M19"/>
    </row>
  </sheetData>
  <mergeCells count="26"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  <mergeCell ref="M17:W17"/>
    <mergeCell ref="A18:C18"/>
    <mergeCell ref="A19:C19"/>
    <mergeCell ref="D19:F19"/>
    <mergeCell ref="A12:A15"/>
    <mergeCell ref="B12:C12"/>
    <mergeCell ref="D12:E12"/>
    <mergeCell ref="B13:C13"/>
    <mergeCell ref="B14:C14"/>
    <mergeCell ref="B15:C15"/>
    <mergeCell ref="A16:C16"/>
    <mergeCell ref="B17:C17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2"/>
  <sheetViews>
    <sheetView view="pageBreakPreview" zoomScaleNormal="100" zoomScaleSheetLayoutView="100" workbookViewId="0">
      <selection activeCell="D18" sqref="D18:D19"/>
    </sheetView>
  </sheetViews>
  <sheetFormatPr defaultColWidth="9" defaultRowHeight="26.45" customHeight="1" x14ac:dyDescent="0.2"/>
  <cols>
    <col min="1" max="2" width="4.3984375" style="1" customWidth="1"/>
    <col min="3" max="3" width="28.09765625" style="1" customWidth="1"/>
    <col min="4" max="4" width="14.59765625" style="1" customWidth="1"/>
    <col min="5" max="5" width="6.8984375" style="1" customWidth="1"/>
    <col min="6" max="6" width="37" style="1" customWidth="1"/>
    <col min="7" max="7" width="7.8984375" style="1" customWidth="1"/>
    <col min="8" max="12" width="9" style="1" hidden="1" customWidth="1"/>
    <col min="13" max="14" width="9" style="1"/>
    <col min="15" max="15" width="12.3984375" style="1" customWidth="1"/>
    <col min="16" max="16384" width="9" style="1"/>
  </cols>
  <sheetData>
    <row r="1" spans="1:6" ht="30.05" customHeight="1" x14ac:dyDescent="0.2">
      <c r="A1" s="1" t="s">
        <v>0</v>
      </c>
    </row>
    <row r="2" spans="1:6" ht="30.05" customHeight="1" x14ac:dyDescent="0.2">
      <c r="A2" s="45" t="s">
        <v>1</v>
      </c>
      <c r="B2" s="45"/>
      <c r="C2" s="45"/>
      <c r="D2" s="45"/>
      <c r="E2" s="45"/>
      <c r="F2" s="45"/>
    </row>
    <row r="3" spans="1:6" ht="30.05" customHeight="1" x14ac:dyDescent="0.2">
      <c r="A3" s="45" t="s">
        <v>21</v>
      </c>
      <c r="B3" s="45"/>
      <c r="C3" s="45"/>
      <c r="D3" s="45" t="s">
        <v>51</v>
      </c>
      <c r="E3" s="45"/>
      <c r="F3" s="45"/>
    </row>
    <row r="4" spans="1:6" ht="30.05" customHeight="1" x14ac:dyDescent="0.2">
      <c r="A4" s="45" t="s">
        <v>20</v>
      </c>
      <c r="B4" s="45"/>
      <c r="C4" s="45"/>
      <c r="D4" s="45" t="s">
        <v>69</v>
      </c>
      <c r="E4" s="45"/>
      <c r="F4" s="45"/>
    </row>
    <row r="5" spans="1:6" ht="30.05" customHeight="1" x14ac:dyDescent="0.2">
      <c r="A5" s="45" t="s">
        <v>2</v>
      </c>
      <c r="B5" s="45"/>
      <c r="C5" s="45"/>
      <c r="D5" s="45" t="s">
        <v>70</v>
      </c>
      <c r="E5" s="45"/>
      <c r="F5" s="45"/>
    </row>
    <row r="6" spans="1:6" ht="30.05" customHeight="1" x14ac:dyDescent="0.2">
      <c r="A6" s="45"/>
      <c r="B6" s="45"/>
      <c r="C6" s="45"/>
      <c r="D6" s="52" t="s">
        <v>3</v>
      </c>
      <c r="E6" s="52"/>
      <c r="F6" s="5" t="s">
        <v>4</v>
      </c>
    </row>
    <row r="7" spans="1:6" ht="30.05" customHeight="1" x14ac:dyDescent="0.2">
      <c r="A7" s="8"/>
      <c r="B7" s="45" t="s">
        <v>25</v>
      </c>
      <c r="C7" s="45"/>
      <c r="D7" s="17"/>
      <c r="E7" s="5" t="s">
        <v>5</v>
      </c>
      <c r="F7" s="7" t="s">
        <v>56</v>
      </c>
    </row>
    <row r="8" spans="1:6" ht="30.05" customHeight="1" x14ac:dyDescent="0.2">
      <c r="A8" s="41" t="s">
        <v>7</v>
      </c>
      <c r="B8" s="49" t="s">
        <v>8</v>
      </c>
      <c r="C8" s="9" t="s">
        <v>26</v>
      </c>
      <c r="D8" s="17"/>
      <c r="E8" s="5" t="s">
        <v>9</v>
      </c>
      <c r="F8" s="2"/>
    </row>
    <row r="9" spans="1:6" ht="30.05" customHeight="1" x14ac:dyDescent="0.2">
      <c r="A9" s="41"/>
      <c r="B9" s="50"/>
      <c r="C9" s="9" t="s">
        <v>27</v>
      </c>
      <c r="D9" s="17"/>
      <c r="E9" s="5" t="s">
        <v>6</v>
      </c>
      <c r="F9" s="7" t="s">
        <v>59</v>
      </c>
    </row>
    <row r="10" spans="1:6" ht="30.05" customHeight="1" x14ac:dyDescent="0.2">
      <c r="A10" s="41"/>
      <c r="B10" s="51"/>
      <c r="C10" s="9" t="s">
        <v>50</v>
      </c>
      <c r="D10" s="11">
        <f>D8*D9/100</f>
        <v>0</v>
      </c>
      <c r="E10" s="5" t="s">
        <v>9</v>
      </c>
      <c r="F10" s="7"/>
    </row>
    <row r="11" spans="1:6" ht="30.05" customHeight="1" x14ac:dyDescent="0.2">
      <c r="A11" s="41"/>
      <c r="B11" s="32" t="s">
        <v>29</v>
      </c>
      <c r="C11" s="34"/>
      <c r="D11" s="11">
        <f>D7*D10</f>
        <v>0</v>
      </c>
      <c r="E11" s="5" t="s">
        <v>10</v>
      </c>
      <c r="F11" s="7"/>
    </row>
    <row r="12" spans="1:6" ht="30.05" customHeight="1" x14ac:dyDescent="0.2">
      <c r="A12" s="41" t="s">
        <v>11</v>
      </c>
      <c r="B12" s="42" t="s">
        <v>30</v>
      </c>
      <c r="C12" s="43"/>
      <c r="D12" s="53"/>
      <c r="E12" s="53"/>
      <c r="F12" s="12" t="s">
        <v>55</v>
      </c>
    </row>
    <row r="13" spans="1:6" ht="30.05" customHeight="1" x14ac:dyDescent="0.2">
      <c r="A13" s="41"/>
      <c r="B13" s="45" t="s">
        <v>31</v>
      </c>
      <c r="C13" s="45"/>
      <c r="D13" s="17"/>
      <c r="E13" s="18" t="s">
        <v>13</v>
      </c>
      <c r="F13" s="7" t="s">
        <v>60</v>
      </c>
    </row>
    <row r="14" spans="1:6" ht="30.05" customHeight="1" x14ac:dyDescent="0.2">
      <c r="A14" s="41"/>
      <c r="B14" s="45" t="s">
        <v>32</v>
      </c>
      <c r="C14" s="45"/>
      <c r="D14" s="6"/>
      <c r="E14" s="5" t="s">
        <v>6</v>
      </c>
      <c r="F14" s="7" t="s">
        <v>61</v>
      </c>
    </row>
    <row r="15" spans="1:6" ht="30.05" customHeight="1" x14ac:dyDescent="0.2">
      <c r="A15" s="41"/>
      <c r="B15" s="45" t="s">
        <v>33</v>
      </c>
      <c r="C15" s="45"/>
      <c r="D15" s="11">
        <f>D13*D14/100</f>
        <v>0</v>
      </c>
      <c r="E15" s="5" t="s">
        <v>13</v>
      </c>
      <c r="F15" s="2"/>
    </row>
    <row r="16" spans="1:6" ht="30.05" customHeight="1" x14ac:dyDescent="0.2">
      <c r="A16" s="32" t="s">
        <v>34</v>
      </c>
      <c r="B16" s="33"/>
      <c r="C16" s="34"/>
      <c r="D16" s="6"/>
      <c r="E16" s="5" t="s">
        <v>15</v>
      </c>
      <c r="F16" s="2"/>
    </row>
    <row r="17" spans="1:15" ht="30.05" customHeight="1" x14ac:dyDescent="0.2">
      <c r="A17" s="46" t="s">
        <v>35</v>
      </c>
      <c r="B17" s="47"/>
      <c r="C17" s="48"/>
      <c r="D17" s="11">
        <f>D11*D15*D16</f>
        <v>0</v>
      </c>
      <c r="E17" s="5" t="s">
        <v>16</v>
      </c>
      <c r="F17" s="2"/>
    </row>
    <row r="18" spans="1:15" ht="30.05" customHeight="1" x14ac:dyDescent="0.2">
      <c r="A18" s="41" t="s">
        <v>17</v>
      </c>
      <c r="B18" s="45" t="s">
        <v>36</v>
      </c>
      <c r="C18" s="45"/>
      <c r="D18" s="17"/>
      <c r="E18" s="5" t="s">
        <v>16</v>
      </c>
      <c r="F18" s="13" t="s">
        <v>67</v>
      </c>
      <c r="O18" s="10"/>
    </row>
    <row r="19" spans="1:15" ht="30.5" customHeight="1" x14ac:dyDescent="0.2">
      <c r="A19" s="41"/>
      <c r="B19" s="45" t="s">
        <v>37</v>
      </c>
      <c r="C19" s="45"/>
      <c r="D19" s="17"/>
      <c r="E19" s="5" t="s">
        <v>16</v>
      </c>
      <c r="F19" s="7"/>
    </row>
    <row r="20" spans="1:15" ht="30.05" customHeight="1" x14ac:dyDescent="0.2">
      <c r="A20" s="41"/>
      <c r="B20" s="45" t="s">
        <v>38</v>
      </c>
      <c r="C20" s="45"/>
      <c r="D20" s="11">
        <f>D18-D19</f>
        <v>0</v>
      </c>
      <c r="E20" s="5" t="s">
        <v>16</v>
      </c>
      <c r="F20" s="4"/>
    </row>
    <row r="21" spans="1:15" ht="30.05" customHeight="1" x14ac:dyDescent="0.2">
      <c r="A21" s="32" t="s">
        <v>39</v>
      </c>
      <c r="B21" s="33"/>
      <c r="C21" s="34"/>
      <c r="D21" s="11" t="e">
        <f>D20/D17</f>
        <v>#DIV/0!</v>
      </c>
      <c r="E21" s="5" t="s">
        <v>18</v>
      </c>
      <c r="F21" s="7"/>
    </row>
    <row r="22" spans="1:15" ht="77.3" customHeight="1" x14ac:dyDescent="0.2">
      <c r="A22" s="35" t="s">
        <v>19</v>
      </c>
      <c r="B22" s="36"/>
      <c r="C22" s="37"/>
      <c r="D22" s="54" t="s">
        <v>71</v>
      </c>
      <c r="E22" s="55"/>
      <c r="F22" s="56"/>
    </row>
  </sheetData>
  <mergeCells count="29">
    <mergeCell ref="A21:C21"/>
    <mergeCell ref="A22:C22"/>
    <mergeCell ref="D22:F22"/>
    <mergeCell ref="A16:C16"/>
    <mergeCell ref="A17:C17"/>
    <mergeCell ref="A18:A20"/>
    <mergeCell ref="B18:C18"/>
    <mergeCell ref="B19:C19"/>
    <mergeCell ref="B20:C20"/>
    <mergeCell ref="A12:A15"/>
    <mergeCell ref="B12:C12"/>
    <mergeCell ref="D12:E12"/>
    <mergeCell ref="B13:C13"/>
    <mergeCell ref="B14:C14"/>
    <mergeCell ref="B15:C15"/>
    <mergeCell ref="A8:A11"/>
    <mergeCell ref="B8:B10"/>
    <mergeCell ref="B11:C1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E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8"/>
  <sheetViews>
    <sheetView workbookViewId="0">
      <selection activeCell="B40" sqref="B40"/>
    </sheetView>
  </sheetViews>
  <sheetFormatPr defaultRowHeight="13.3" x14ac:dyDescent="0.2"/>
  <cols>
    <col min="2" max="2" width="27.3984375" style="14" bestFit="1" customWidth="1"/>
    <col min="3" max="3" width="5.296875" style="14" bestFit="1" customWidth="1"/>
    <col min="4" max="4" width="9" style="14"/>
    <col min="5" max="5" width="9.69921875" style="14" bestFit="1" customWidth="1"/>
    <col min="6" max="6" width="9.3984375" style="14" bestFit="1" customWidth="1"/>
    <col min="7" max="7" width="8.59765625" style="14" bestFit="1" customWidth="1"/>
    <col min="8" max="8" width="13" style="14" bestFit="1" customWidth="1"/>
    <col min="9" max="9" width="15.09765625" style="14" bestFit="1" customWidth="1"/>
    <col min="10" max="10" width="11.8984375" customWidth="1"/>
    <col min="11" max="11" width="13.09765625" bestFit="1" customWidth="1"/>
    <col min="12" max="12" width="10.8984375" bestFit="1" customWidth="1"/>
  </cols>
  <sheetData>
    <row r="1" spans="2:11" x14ac:dyDescent="0.2">
      <c r="B1" s="14" t="s">
        <v>68</v>
      </c>
    </row>
    <row r="2" spans="2:11" x14ac:dyDescent="0.2">
      <c r="B2" s="15" t="s">
        <v>64</v>
      </c>
      <c r="C2" s="15" t="s">
        <v>63</v>
      </c>
      <c r="D2" s="15" t="s">
        <v>52</v>
      </c>
      <c r="E2" s="15" t="s">
        <v>53</v>
      </c>
      <c r="F2" s="15" t="s">
        <v>65</v>
      </c>
      <c r="G2" s="15" t="s">
        <v>66</v>
      </c>
      <c r="H2" s="15" t="s">
        <v>57</v>
      </c>
      <c r="I2" s="15" t="s">
        <v>54</v>
      </c>
      <c r="J2" s="15" t="s">
        <v>58</v>
      </c>
      <c r="K2" s="15" t="s">
        <v>62</v>
      </c>
    </row>
    <row r="3" spans="2:11" x14ac:dyDescent="0.2">
      <c r="B3" s="15"/>
      <c r="C3" s="15"/>
      <c r="D3" s="15"/>
      <c r="E3" s="15"/>
      <c r="F3" s="15"/>
      <c r="G3" s="15"/>
      <c r="H3" s="15"/>
      <c r="I3" s="15"/>
      <c r="J3" s="16"/>
      <c r="K3" s="15"/>
    </row>
    <row r="4" spans="2:11" x14ac:dyDescent="0.2">
      <c r="B4" s="15"/>
      <c r="C4" s="15"/>
      <c r="D4" s="15"/>
      <c r="E4" s="15"/>
      <c r="F4" s="15"/>
      <c r="G4" s="15"/>
      <c r="H4" s="15"/>
      <c r="I4" s="15"/>
      <c r="J4" s="16"/>
      <c r="K4" s="15"/>
    </row>
    <row r="5" spans="2:11" x14ac:dyDescent="0.2">
      <c r="B5" s="15"/>
      <c r="C5" s="15"/>
      <c r="D5" s="15"/>
      <c r="E5" s="15"/>
      <c r="F5" s="15"/>
      <c r="G5" s="15"/>
      <c r="H5" s="15"/>
      <c r="I5" s="15"/>
      <c r="J5" s="16"/>
      <c r="K5" s="15"/>
    </row>
    <row r="6" spans="2:11" x14ac:dyDescent="0.2">
      <c r="B6" s="15"/>
      <c r="C6" s="15"/>
      <c r="D6" s="15"/>
      <c r="E6" s="15"/>
      <c r="F6" s="15"/>
      <c r="G6" s="15"/>
      <c r="H6" s="15"/>
      <c r="I6" s="15"/>
      <c r="J6" s="16"/>
      <c r="K6" s="15"/>
    </row>
    <row r="7" spans="2:11" x14ac:dyDescent="0.2">
      <c r="B7" s="15"/>
      <c r="C7" s="15"/>
      <c r="D7" s="15"/>
      <c r="E7" s="15"/>
      <c r="F7" s="15"/>
      <c r="G7" s="15"/>
      <c r="H7" s="15"/>
      <c r="I7" s="15"/>
      <c r="J7" s="16"/>
      <c r="K7" s="15"/>
    </row>
    <row r="8" spans="2:11" x14ac:dyDescent="0.2">
      <c r="B8" s="15"/>
      <c r="C8" s="15"/>
      <c r="D8" s="15"/>
      <c r="E8" s="15"/>
      <c r="F8" s="15"/>
      <c r="G8" s="15"/>
      <c r="H8" s="15"/>
      <c r="I8" s="15"/>
      <c r="J8" s="16"/>
      <c r="K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2"/>
  <sheetViews>
    <sheetView view="pageBreakPreview" topLeftCell="A16" zoomScaleNormal="100" zoomScaleSheetLayoutView="100" workbookViewId="0">
      <selection activeCell="D19" sqref="D19"/>
    </sheetView>
  </sheetViews>
  <sheetFormatPr defaultColWidth="9" defaultRowHeight="26.45" customHeight="1" x14ac:dyDescent="0.2"/>
  <cols>
    <col min="1" max="2" width="4.3984375" style="1" customWidth="1"/>
    <col min="3" max="3" width="31.59765625" style="1" bestFit="1" customWidth="1"/>
    <col min="4" max="4" width="14.59765625" style="1" customWidth="1"/>
    <col min="5" max="5" width="6.8984375" style="1" customWidth="1"/>
    <col min="6" max="6" width="37" style="1" customWidth="1"/>
    <col min="7" max="14" width="9" style="1"/>
    <col min="15" max="15" width="12.3984375" style="1" customWidth="1"/>
    <col min="16" max="16384" width="9" style="1"/>
  </cols>
  <sheetData>
    <row r="1" spans="1:13" ht="26.45" customHeight="1" x14ac:dyDescent="0.2">
      <c r="A1" s="1" t="s">
        <v>0</v>
      </c>
    </row>
    <row r="2" spans="1:13" ht="26.45" customHeight="1" x14ac:dyDescent="0.2">
      <c r="A2" s="45" t="s">
        <v>1</v>
      </c>
      <c r="B2" s="45"/>
      <c r="C2" s="45"/>
      <c r="D2" s="45"/>
      <c r="E2" s="45"/>
      <c r="F2" s="45"/>
    </row>
    <row r="3" spans="1:13" ht="26.45" customHeight="1" x14ac:dyDescent="0.2">
      <c r="A3" s="45" t="s">
        <v>21</v>
      </c>
      <c r="B3" s="45"/>
      <c r="C3" s="45"/>
      <c r="D3" s="45" t="s">
        <v>23</v>
      </c>
      <c r="E3" s="45"/>
      <c r="F3" s="45"/>
    </row>
    <row r="4" spans="1:13" ht="28.55" customHeight="1" x14ac:dyDescent="0.2">
      <c r="A4" s="45" t="s">
        <v>20</v>
      </c>
      <c r="B4" s="45"/>
      <c r="C4" s="45"/>
      <c r="D4" s="57" t="s">
        <v>40</v>
      </c>
      <c r="E4" s="45"/>
      <c r="F4" s="45"/>
    </row>
    <row r="5" spans="1:13" ht="26.45" customHeight="1" x14ac:dyDescent="0.2">
      <c r="A5" s="45" t="s">
        <v>2</v>
      </c>
      <c r="B5" s="45"/>
      <c r="C5" s="45"/>
      <c r="D5" s="45" t="s">
        <v>24</v>
      </c>
      <c r="E5" s="45"/>
      <c r="F5" s="45"/>
    </row>
    <row r="6" spans="1:13" ht="26.45" customHeight="1" x14ac:dyDescent="0.2">
      <c r="A6" s="45"/>
      <c r="B6" s="45"/>
      <c r="C6" s="45"/>
      <c r="D6" s="52" t="s">
        <v>3</v>
      </c>
      <c r="E6" s="52"/>
      <c r="F6" s="5" t="s">
        <v>4</v>
      </c>
    </row>
    <row r="7" spans="1:13" ht="26.45" customHeight="1" x14ac:dyDescent="0.2">
      <c r="A7" s="8"/>
      <c r="B7" s="45" t="s">
        <v>25</v>
      </c>
      <c r="C7" s="45"/>
      <c r="D7" s="6">
        <v>0.18</v>
      </c>
      <c r="E7" s="5" t="s">
        <v>5</v>
      </c>
      <c r="F7" s="2"/>
      <c r="G7" s="1" t="s">
        <v>46</v>
      </c>
      <c r="M7" s="1" t="s">
        <v>48</v>
      </c>
    </row>
    <row r="8" spans="1:13" ht="26.45" customHeight="1" x14ac:dyDescent="0.2">
      <c r="A8" s="41" t="s">
        <v>7</v>
      </c>
      <c r="B8" s="49" t="s">
        <v>8</v>
      </c>
      <c r="C8" s="9" t="s">
        <v>26</v>
      </c>
      <c r="D8" s="6">
        <v>8</v>
      </c>
      <c r="E8" s="5" t="s">
        <v>9</v>
      </c>
      <c r="F8" s="2"/>
      <c r="G8" s="1" t="s">
        <v>43</v>
      </c>
    </row>
    <row r="9" spans="1:13" ht="26.45" customHeight="1" x14ac:dyDescent="0.2">
      <c r="A9" s="41"/>
      <c r="B9" s="50"/>
      <c r="C9" s="9" t="s">
        <v>27</v>
      </c>
      <c r="D9" s="6">
        <v>62.5</v>
      </c>
      <c r="E9" s="5" t="s">
        <v>6</v>
      </c>
      <c r="F9" s="7"/>
      <c r="G9" s="1" t="s">
        <v>45</v>
      </c>
    </row>
    <row r="10" spans="1:13" ht="26.45" customHeight="1" x14ac:dyDescent="0.2">
      <c r="A10" s="41"/>
      <c r="B10" s="51"/>
      <c r="C10" s="9" t="s">
        <v>28</v>
      </c>
      <c r="D10" s="6">
        <f>D8*D9/100</f>
        <v>5</v>
      </c>
      <c r="E10" s="5" t="s">
        <v>9</v>
      </c>
      <c r="F10" s="7"/>
    </row>
    <row r="11" spans="1:13" ht="26.45" customHeight="1" x14ac:dyDescent="0.2">
      <c r="A11" s="41"/>
      <c r="B11" s="32" t="s">
        <v>29</v>
      </c>
      <c r="C11" s="34"/>
      <c r="D11" s="6">
        <f>D7*D10</f>
        <v>0.89999999999999991</v>
      </c>
      <c r="E11" s="5" t="s">
        <v>10</v>
      </c>
      <c r="F11" s="7"/>
      <c r="G11" s="1" t="s">
        <v>47</v>
      </c>
    </row>
    <row r="12" spans="1:13" ht="26.45" customHeight="1" x14ac:dyDescent="0.2">
      <c r="A12" s="41" t="s">
        <v>11</v>
      </c>
      <c r="B12" s="42" t="s">
        <v>30</v>
      </c>
      <c r="C12" s="43"/>
      <c r="D12" s="44" t="s">
        <v>41</v>
      </c>
      <c r="E12" s="44"/>
      <c r="F12" s="3" t="s">
        <v>12</v>
      </c>
    </row>
    <row r="13" spans="1:13" ht="26.45" customHeight="1" x14ac:dyDescent="0.2">
      <c r="A13" s="41"/>
      <c r="B13" s="45" t="s">
        <v>31</v>
      </c>
      <c r="C13" s="45"/>
      <c r="D13" s="6">
        <v>54</v>
      </c>
      <c r="E13" s="5" t="s">
        <v>13</v>
      </c>
      <c r="F13" s="2" t="s">
        <v>14</v>
      </c>
    </row>
    <row r="14" spans="1:13" ht="26.45" customHeight="1" x14ac:dyDescent="0.2">
      <c r="A14" s="41"/>
      <c r="B14" s="45" t="s">
        <v>32</v>
      </c>
      <c r="C14" s="45"/>
      <c r="D14" s="6">
        <v>61</v>
      </c>
      <c r="E14" s="5" t="s">
        <v>6</v>
      </c>
      <c r="F14" s="2" t="s">
        <v>22</v>
      </c>
    </row>
    <row r="15" spans="1:13" ht="26.45" customHeight="1" x14ac:dyDescent="0.2">
      <c r="A15" s="41"/>
      <c r="B15" s="45" t="s">
        <v>33</v>
      </c>
      <c r="C15" s="45"/>
      <c r="D15" s="6">
        <f>D13*D14/100</f>
        <v>32.94</v>
      </c>
      <c r="E15" s="5" t="s">
        <v>13</v>
      </c>
      <c r="F15" s="2"/>
    </row>
    <row r="16" spans="1:13" ht="26.45" customHeight="1" x14ac:dyDescent="0.2">
      <c r="A16" s="32" t="s">
        <v>34</v>
      </c>
      <c r="B16" s="33"/>
      <c r="C16" s="34"/>
      <c r="D16" s="6">
        <v>1</v>
      </c>
      <c r="E16" s="5" t="s">
        <v>15</v>
      </c>
      <c r="F16" s="2"/>
    </row>
    <row r="17" spans="1:15" ht="26.45" customHeight="1" x14ac:dyDescent="0.2">
      <c r="A17" s="46" t="s">
        <v>35</v>
      </c>
      <c r="B17" s="47"/>
      <c r="C17" s="48"/>
      <c r="D17" s="6">
        <f>D11*D15*D16</f>
        <v>29.645999999999994</v>
      </c>
      <c r="E17" s="5" t="s">
        <v>16</v>
      </c>
      <c r="F17" s="2"/>
    </row>
    <row r="18" spans="1:15" ht="26.45" customHeight="1" x14ac:dyDescent="0.2">
      <c r="A18" s="41" t="s">
        <v>17</v>
      </c>
      <c r="B18" s="45" t="s">
        <v>36</v>
      </c>
      <c r="C18" s="45"/>
      <c r="D18" s="6">
        <v>81.73</v>
      </c>
      <c r="E18" s="5" t="s">
        <v>16</v>
      </c>
      <c r="F18" s="4" t="s">
        <v>49</v>
      </c>
      <c r="O18" s="10"/>
    </row>
    <row r="19" spans="1:15" ht="26.45" customHeight="1" x14ac:dyDescent="0.2">
      <c r="A19" s="41"/>
      <c r="B19" s="45" t="s">
        <v>37</v>
      </c>
      <c r="C19" s="45"/>
      <c r="D19" s="6">
        <v>50.396999999999998</v>
      </c>
      <c r="E19" s="5" t="s">
        <v>16</v>
      </c>
      <c r="F19" s="2" t="s">
        <v>42</v>
      </c>
    </row>
    <row r="20" spans="1:15" ht="26.45" customHeight="1" x14ac:dyDescent="0.2">
      <c r="A20" s="41"/>
      <c r="B20" s="45" t="s">
        <v>38</v>
      </c>
      <c r="C20" s="45"/>
      <c r="D20" s="6">
        <f>D18-D19</f>
        <v>31.333000000000006</v>
      </c>
      <c r="E20" s="5" t="s">
        <v>16</v>
      </c>
      <c r="F20" s="4"/>
    </row>
    <row r="21" spans="1:15" ht="26.45" customHeight="1" x14ac:dyDescent="0.2">
      <c r="A21" s="32" t="s">
        <v>39</v>
      </c>
      <c r="B21" s="33"/>
      <c r="C21" s="34"/>
      <c r="D21" s="6">
        <f>D20/D17</f>
        <v>1.0569048100924243</v>
      </c>
      <c r="E21" s="5" t="s">
        <v>18</v>
      </c>
      <c r="F21" s="2"/>
    </row>
    <row r="22" spans="1:15" ht="194.95" customHeight="1" x14ac:dyDescent="0.2">
      <c r="A22" s="35" t="s">
        <v>19</v>
      </c>
      <c r="B22" s="36"/>
      <c r="C22" s="37"/>
      <c r="D22" s="58" t="s">
        <v>44</v>
      </c>
      <c r="E22" s="59"/>
      <c r="F22" s="60"/>
    </row>
  </sheetData>
  <mergeCells count="29">
    <mergeCell ref="A22:C22"/>
    <mergeCell ref="D22:F22"/>
    <mergeCell ref="A16:C16"/>
    <mergeCell ref="A17:C17"/>
    <mergeCell ref="A18:A20"/>
    <mergeCell ref="B18:C18"/>
    <mergeCell ref="B19:C19"/>
    <mergeCell ref="B20:C20"/>
    <mergeCell ref="D12:E12"/>
    <mergeCell ref="B13:C13"/>
    <mergeCell ref="B14:C14"/>
    <mergeCell ref="B15:C15"/>
    <mergeCell ref="A21:C21"/>
    <mergeCell ref="A8:A11"/>
    <mergeCell ref="B8:B10"/>
    <mergeCell ref="B11:C11"/>
    <mergeCell ref="A4:C4"/>
    <mergeCell ref="A12:A15"/>
    <mergeCell ref="B12:C12"/>
    <mergeCell ref="A5:C5"/>
    <mergeCell ref="D5:F5"/>
    <mergeCell ref="A6:C6"/>
    <mergeCell ref="D6:E6"/>
    <mergeCell ref="B7:C7"/>
    <mergeCell ref="A2:C2"/>
    <mergeCell ref="D2:F2"/>
    <mergeCell ref="A3:C3"/>
    <mergeCell ref="D3:F3"/>
    <mergeCell ref="D4:F4"/>
  </mergeCells>
  <phoneticPr fontI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提出物　適正規模算出</vt:lpstr>
      <vt:lpstr>原本　適正規模算出</vt:lpstr>
      <vt:lpstr>既存機械</vt:lpstr>
      <vt:lpstr>適正規模算出例</vt:lpstr>
      <vt:lpstr>'提出物　適正規模算出'!Print_Area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央</dc:creator>
  <cp:lastModifiedBy>吉田　慎太郎</cp:lastModifiedBy>
  <cp:lastPrinted>2026-01-06T04:15:37Z</cp:lastPrinted>
  <dcterms:created xsi:type="dcterms:W3CDTF">2026-01-06T05:26:11Z</dcterms:created>
  <dcterms:modified xsi:type="dcterms:W3CDTF">2026-06-08T06:09:18Z</dcterms:modified>
</cp:coreProperties>
</file>